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7835" windowHeight="12840" activeTab="0"/>
  </bookViews>
  <sheets>
    <sheet name="Zatrudnienie" sheetId="1" r:id="rId1"/>
  </sheets>
  <definedNames>
    <definedName name="_xlnm.Print_Titles" localSheetId="0">'Zatrudnienie'!$3:$5</definedName>
  </definedNames>
  <calcPr fullCalcOnLoad="1"/>
</workbook>
</file>

<file path=xl/sharedStrings.xml><?xml version="1.0" encoding="utf-8"?>
<sst xmlns="http://schemas.openxmlformats.org/spreadsheetml/2006/main" count="64" uniqueCount="49">
  <si>
    <t>Osoby</t>
  </si>
  <si>
    <t>Etaty</t>
  </si>
  <si>
    <t>RAZEM</t>
  </si>
  <si>
    <t>Lekarze</t>
  </si>
  <si>
    <t>Farmaceuci</t>
  </si>
  <si>
    <t>Administracja
i obsługa</t>
  </si>
  <si>
    <t>Inni z wyższym (mgr)</t>
  </si>
  <si>
    <t>Pielęgniarki</t>
  </si>
  <si>
    <t>Technicy medyczni</t>
  </si>
  <si>
    <t>Pozostały personel średni</t>
  </si>
  <si>
    <t>Personel niższy</t>
  </si>
  <si>
    <t>Prac. Ekonom.-Tech.-Admin.</t>
  </si>
  <si>
    <t>Położne</t>
  </si>
  <si>
    <t>Salowe</t>
  </si>
  <si>
    <t>Rejestracja</t>
  </si>
  <si>
    <t>Dział Gospodarki Lekiem</t>
  </si>
  <si>
    <t>Kapelan</t>
  </si>
  <si>
    <t>Kierownictwo</t>
  </si>
  <si>
    <t>Opiekunki</t>
  </si>
  <si>
    <t>Dietetyczki</t>
  </si>
  <si>
    <t>Zarząd - Dyrekcja</t>
  </si>
  <si>
    <t>Obsługa medyczna</t>
  </si>
  <si>
    <t>Perfuzjoniści</t>
  </si>
  <si>
    <t>Psychologowie</t>
  </si>
  <si>
    <t>Sekretarki medyczne</t>
  </si>
  <si>
    <t>Statystycy medyczni</t>
  </si>
  <si>
    <t>Sterylizatorzy</t>
  </si>
  <si>
    <t>Lp.</t>
  </si>
  <si>
    <t>SP Centralny
Szpital Kliniczny
ul. Banacha 1a</t>
  </si>
  <si>
    <t>SP Kliniczny
Szpital Okulistyczny
ul. Sierakowskiego 13</t>
  </si>
  <si>
    <t>Szpital Kliniczny
im. ks.
Anny Mazowieckiej
ul. Karowa 2</t>
  </si>
  <si>
    <t>Lekarz - Stażysta</t>
  </si>
  <si>
    <t>Lekarz - Rezydent</t>
  </si>
  <si>
    <t>Dentysta - Stażysta</t>
  </si>
  <si>
    <t>Dentyści</t>
  </si>
  <si>
    <t>Dentysta - Rezydent</t>
  </si>
  <si>
    <t>Szpital Kliniczny Dzieciątka Jezus
ul. Lindleya 4</t>
  </si>
  <si>
    <t>Diagności laboartoryjni</t>
  </si>
  <si>
    <t>Uniwersyteckie Centrum Zdrowia Kobiety i Noworodka WUM Sp. z o. o.</t>
  </si>
  <si>
    <t>Centrum Medyczne Warszawskiego Uniwersyettu Medycznego Sp z o. o.</t>
  </si>
  <si>
    <t>Ratownicy medyczni</t>
  </si>
  <si>
    <t>SP Dziecięcy
Szpital Kliniczny 
ul. Żwirki i Wigury 63A</t>
  </si>
  <si>
    <t>Biuro ds. Szpitali i Bazy Klinicznej 15.05.2017</t>
  </si>
  <si>
    <t>Obsługa</t>
  </si>
  <si>
    <t>Pomoce laboratoryjne</t>
  </si>
  <si>
    <t>Technicy</t>
  </si>
  <si>
    <t>Personel inny</t>
  </si>
  <si>
    <t>Personel
zatrudniony
w szpitalach
klinicznych i Spółkach WUM</t>
  </si>
  <si>
    <t>Struktura zatrudnienia w Szpitalach Klinicznych i Spółkach Warszawskiego Uniwersytetu Medycznego
- stan na dzień 31 grudnia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</si>
</sst>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\ &quot;zł&quot;"/>
    <numFmt numFmtId="166" formatCode="#,##0.0000"/>
    <numFmt numFmtId="167" formatCode="#,##0.00000"/>
    <numFmt numFmtId="168" formatCode="#,##0.0"/>
    <numFmt numFmtId="169" formatCode="#,##0.000000"/>
  </numFmts>
  <fonts count="42">
    <font>
      <sz val="10"/>
      <name val="Arial CE"/>
      <family val="0"/>
    </font>
    <font>
      <b/>
      <i/>
      <sz val="11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right" vertical="center"/>
    </xf>
    <xf numFmtId="164" fontId="3" fillId="10" borderId="10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15" zoomScaleNormal="115" zoomScalePageLayoutView="0" workbookViewId="0" topLeftCell="A1">
      <selection activeCell="A1" sqref="A1:T1"/>
    </sheetView>
  </sheetViews>
  <sheetFormatPr defaultColWidth="9.00390625" defaultRowHeight="12.75"/>
  <cols>
    <col min="1" max="1" width="3.00390625" style="0" customWidth="1"/>
    <col min="2" max="2" width="12.75390625" style="0" customWidth="1"/>
    <col min="3" max="4" width="7.125" style="9" customWidth="1"/>
    <col min="5" max="5" width="7.375" style="0" customWidth="1"/>
    <col min="6" max="6" width="8.25390625" style="0" customWidth="1"/>
    <col min="7" max="7" width="7.375" style="5" customWidth="1"/>
    <col min="8" max="8" width="8.875" style="0" customWidth="1"/>
    <col min="9" max="9" width="7.25390625" style="0" customWidth="1"/>
    <col min="10" max="10" width="10.375" style="0" customWidth="1"/>
    <col min="11" max="11" width="7.125" style="0" customWidth="1"/>
    <col min="12" max="12" width="8.125" style="0" customWidth="1"/>
    <col min="13" max="17" width="7.125" style="0" customWidth="1"/>
    <col min="18" max="18" width="10.75390625" style="0" customWidth="1"/>
    <col min="19" max="19" width="11.75390625" style="0" customWidth="1"/>
    <col min="20" max="20" width="7.00390625" style="0" customWidth="1"/>
  </cols>
  <sheetData>
    <row r="1" spans="1:20" ht="30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3" spans="1:18" ht="55.5" customHeight="1">
      <c r="A3" s="43" t="s">
        <v>27</v>
      </c>
      <c r="B3" s="46" t="s">
        <v>47</v>
      </c>
      <c r="C3" s="44" t="s">
        <v>28</v>
      </c>
      <c r="D3" s="44"/>
      <c r="E3" s="44" t="s">
        <v>29</v>
      </c>
      <c r="F3" s="44"/>
      <c r="G3" s="36" t="s">
        <v>41</v>
      </c>
      <c r="H3" s="37"/>
      <c r="I3" s="44" t="s">
        <v>36</v>
      </c>
      <c r="J3" s="44"/>
      <c r="K3" s="44" t="s">
        <v>30</v>
      </c>
      <c r="L3" s="44"/>
      <c r="M3" s="36" t="s">
        <v>38</v>
      </c>
      <c r="N3" s="37"/>
      <c r="O3" s="36" t="s">
        <v>39</v>
      </c>
      <c r="P3" s="37"/>
      <c r="Q3" s="42" t="s">
        <v>2</v>
      </c>
      <c r="R3" s="42"/>
    </row>
    <row r="4" spans="1:18" ht="21" customHeight="1">
      <c r="A4" s="43"/>
      <c r="B4" s="46"/>
      <c r="C4" s="38" t="s">
        <v>0</v>
      </c>
      <c r="D4" s="38" t="s">
        <v>1</v>
      </c>
      <c r="E4" s="38" t="s">
        <v>0</v>
      </c>
      <c r="F4" s="38" t="s">
        <v>1</v>
      </c>
      <c r="G4" s="38" t="s">
        <v>0</v>
      </c>
      <c r="H4" s="38" t="s">
        <v>1</v>
      </c>
      <c r="I4" s="38" t="s">
        <v>0</v>
      </c>
      <c r="J4" s="38" t="s">
        <v>1</v>
      </c>
      <c r="K4" s="38" t="s">
        <v>0</v>
      </c>
      <c r="L4" s="38" t="s">
        <v>1</v>
      </c>
      <c r="M4" s="38" t="s">
        <v>0</v>
      </c>
      <c r="N4" s="38" t="s">
        <v>1</v>
      </c>
      <c r="O4" s="38" t="s">
        <v>0</v>
      </c>
      <c r="P4" s="38" t="s">
        <v>1</v>
      </c>
      <c r="Q4" s="51" t="s">
        <v>0</v>
      </c>
      <c r="R4" s="51" t="s">
        <v>1</v>
      </c>
    </row>
    <row r="5" spans="1:24" ht="12.75" customHeight="1">
      <c r="A5" s="43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2"/>
      <c r="R5" s="52"/>
      <c r="X5" s="6"/>
    </row>
    <row r="6" spans="1:18" ht="21.75" customHeight="1">
      <c r="A6" s="33">
        <v>1</v>
      </c>
      <c r="B6" s="32" t="s">
        <v>3</v>
      </c>
      <c r="C6" s="7">
        <v>385</v>
      </c>
      <c r="D6" s="8">
        <v>330.87</v>
      </c>
      <c r="E6" s="7">
        <v>80</v>
      </c>
      <c r="F6" s="8">
        <v>63.8</v>
      </c>
      <c r="G6" s="31">
        <v>240</v>
      </c>
      <c r="H6" s="8">
        <v>189.59</v>
      </c>
      <c r="I6" s="12">
        <v>265</v>
      </c>
      <c r="J6" s="16">
        <v>197.971</v>
      </c>
      <c r="K6" s="7">
        <v>110</v>
      </c>
      <c r="L6" s="8">
        <v>91.66</v>
      </c>
      <c r="M6" s="13">
        <v>39</v>
      </c>
      <c r="N6" s="10">
        <v>33.125</v>
      </c>
      <c r="O6" s="13">
        <v>7</v>
      </c>
      <c r="P6" s="8">
        <v>5.5</v>
      </c>
      <c r="Q6" s="24">
        <f>SUM(O6,M6,K6,I6,G6,E6,C6)</f>
        <v>1126</v>
      </c>
      <c r="R6" s="21">
        <v>912.516</v>
      </c>
    </row>
    <row r="7" spans="1:18" ht="21.75" customHeight="1">
      <c r="A7" s="33">
        <v>2</v>
      </c>
      <c r="B7" s="32" t="s">
        <v>32</v>
      </c>
      <c r="C7" s="7">
        <v>227</v>
      </c>
      <c r="D7" s="8">
        <v>227</v>
      </c>
      <c r="E7" s="7"/>
      <c r="F7" s="8"/>
      <c r="G7" s="31"/>
      <c r="H7" s="8"/>
      <c r="I7" s="7">
        <v>146</v>
      </c>
      <c r="J7" s="10">
        <v>146</v>
      </c>
      <c r="K7" s="7"/>
      <c r="L7" s="8"/>
      <c r="M7" s="13"/>
      <c r="N7" s="8"/>
      <c r="O7" s="13">
        <v>8</v>
      </c>
      <c r="P7" s="8">
        <v>8</v>
      </c>
      <c r="Q7" s="22">
        <f>SUM(M7,I7,C7)</f>
        <v>373</v>
      </c>
      <c r="R7" s="20">
        <f>SUM(N7,J7,D7)</f>
        <v>373</v>
      </c>
    </row>
    <row r="8" spans="1:18" ht="21.75" customHeight="1">
      <c r="A8" s="33">
        <v>3</v>
      </c>
      <c r="B8" s="32" t="s">
        <v>31</v>
      </c>
      <c r="C8" s="7">
        <v>58</v>
      </c>
      <c r="D8" s="8">
        <v>58</v>
      </c>
      <c r="E8" s="7"/>
      <c r="F8" s="8"/>
      <c r="G8" s="31">
        <v>153</v>
      </c>
      <c r="H8" s="8">
        <v>153</v>
      </c>
      <c r="I8" s="7">
        <v>14</v>
      </c>
      <c r="J8" s="10">
        <v>14</v>
      </c>
      <c r="K8" s="7"/>
      <c r="L8" s="8"/>
      <c r="M8" s="13"/>
      <c r="N8" s="8"/>
      <c r="O8" s="13">
        <v>4</v>
      </c>
      <c r="P8" s="8">
        <v>4</v>
      </c>
      <c r="Q8" s="22">
        <f>SUM(O8,I8,G8,C8)</f>
        <v>229</v>
      </c>
      <c r="R8" s="20">
        <f>SUM(P8,J8,H8,D8)</f>
        <v>229</v>
      </c>
    </row>
    <row r="9" spans="1:18" ht="21.75" customHeight="1">
      <c r="A9" s="33">
        <v>4</v>
      </c>
      <c r="B9" s="32" t="s">
        <v>33</v>
      </c>
      <c r="C9" s="7"/>
      <c r="D9" s="8"/>
      <c r="E9" s="7"/>
      <c r="F9" s="8"/>
      <c r="G9" s="31"/>
      <c r="H9" s="8"/>
      <c r="I9" s="7">
        <v>18</v>
      </c>
      <c r="J9" s="10">
        <v>18</v>
      </c>
      <c r="K9" s="7"/>
      <c r="L9" s="8"/>
      <c r="M9" s="13"/>
      <c r="N9" s="8"/>
      <c r="O9" s="13">
        <v>5</v>
      </c>
      <c r="P9" s="8">
        <v>3.82</v>
      </c>
      <c r="Q9" s="22">
        <f>SUM(O9,I9)</f>
        <v>23</v>
      </c>
      <c r="R9" s="20">
        <f>SUM(P9,J9)</f>
        <v>21.82</v>
      </c>
    </row>
    <row r="10" spans="1:18" ht="21.75" customHeight="1">
      <c r="A10" s="33">
        <v>5</v>
      </c>
      <c r="B10" s="32" t="s">
        <v>35</v>
      </c>
      <c r="C10" s="7"/>
      <c r="D10" s="8"/>
      <c r="E10" s="7"/>
      <c r="F10" s="8"/>
      <c r="G10" s="31"/>
      <c r="H10" s="8"/>
      <c r="I10" s="7">
        <v>69</v>
      </c>
      <c r="J10" s="10">
        <v>69</v>
      </c>
      <c r="K10" s="7"/>
      <c r="L10" s="8"/>
      <c r="M10" s="13"/>
      <c r="N10" s="8"/>
      <c r="O10" s="13"/>
      <c r="P10" s="8"/>
      <c r="Q10" s="22">
        <f>SUM(I10,O10)</f>
        <v>69</v>
      </c>
      <c r="R10" s="20">
        <f>SUM(O10,J10)</f>
        <v>69</v>
      </c>
    </row>
    <row r="11" spans="1:18" ht="21.75" customHeight="1">
      <c r="A11" s="33">
        <v>6</v>
      </c>
      <c r="B11" s="32" t="s">
        <v>34</v>
      </c>
      <c r="C11" s="7"/>
      <c r="D11" s="8"/>
      <c r="E11" s="7"/>
      <c r="F11" s="8"/>
      <c r="G11" s="31"/>
      <c r="H11" s="8"/>
      <c r="I11" s="7">
        <v>80</v>
      </c>
      <c r="J11" s="10">
        <v>33.068</v>
      </c>
      <c r="K11" s="7"/>
      <c r="L11" s="8"/>
      <c r="M11" s="13"/>
      <c r="N11" s="8"/>
      <c r="O11" s="13"/>
      <c r="P11" s="8"/>
      <c r="Q11" s="22">
        <f>SUM(P11,I11)</f>
        <v>80</v>
      </c>
      <c r="R11" s="20">
        <f>SUM(P11,J11)</f>
        <v>33.068</v>
      </c>
    </row>
    <row r="12" spans="1:20" ht="21.75" customHeight="1">
      <c r="A12" s="33">
        <v>7</v>
      </c>
      <c r="B12" s="32" t="s">
        <v>6</v>
      </c>
      <c r="C12" s="7">
        <v>136</v>
      </c>
      <c r="D12" s="8">
        <v>128.88</v>
      </c>
      <c r="E12" s="7"/>
      <c r="F12" s="8"/>
      <c r="G12" s="31">
        <v>59</v>
      </c>
      <c r="H12" s="8">
        <v>49.35</v>
      </c>
      <c r="I12" s="7">
        <v>81</v>
      </c>
      <c r="J12" s="10">
        <v>66.674</v>
      </c>
      <c r="K12" s="7">
        <v>9</v>
      </c>
      <c r="L12" s="8">
        <v>8</v>
      </c>
      <c r="M12" s="13"/>
      <c r="N12" s="8"/>
      <c r="O12" s="13"/>
      <c r="P12" s="8"/>
      <c r="Q12" s="22">
        <f>SUM(C12,G12,I12,K12,M12)</f>
        <v>285</v>
      </c>
      <c r="R12" s="20">
        <f>SUM(N12,L12,J12,H12,D12)</f>
        <v>252.904</v>
      </c>
      <c r="T12" s="11"/>
    </row>
    <row r="13" spans="1:18" ht="21.75" customHeight="1">
      <c r="A13" s="33">
        <v>8</v>
      </c>
      <c r="B13" s="32" t="s">
        <v>40</v>
      </c>
      <c r="C13" s="7"/>
      <c r="D13" s="8"/>
      <c r="E13" s="7"/>
      <c r="F13" s="8"/>
      <c r="G13" s="31">
        <v>19</v>
      </c>
      <c r="H13" s="8">
        <v>18</v>
      </c>
      <c r="I13" s="7"/>
      <c r="J13" s="10"/>
      <c r="K13" s="7"/>
      <c r="L13" s="8"/>
      <c r="M13" s="13"/>
      <c r="N13" s="8"/>
      <c r="O13" s="13"/>
      <c r="P13" s="8"/>
      <c r="Q13" s="23">
        <v>25</v>
      </c>
      <c r="R13" s="20">
        <v>24</v>
      </c>
    </row>
    <row r="14" spans="1:18" ht="21.75" customHeight="1">
      <c r="A14" s="33">
        <v>9</v>
      </c>
      <c r="B14" s="32" t="s">
        <v>7</v>
      </c>
      <c r="C14" s="13">
        <v>964</v>
      </c>
      <c r="D14" s="8">
        <v>956.75</v>
      </c>
      <c r="E14" s="7">
        <v>72</v>
      </c>
      <c r="F14" s="8">
        <v>71</v>
      </c>
      <c r="G14" s="31">
        <v>497</v>
      </c>
      <c r="H14" s="8">
        <v>481.2</v>
      </c>
      <c r="I14" s="7">
        <v>503</v>
      </c>
      <c r="J14" s="10">
        <v>488.683</v>
      </c>
      <c r="K14" s="7">
        <v>53</v>
      </c>
      <c r="L14" s="8">
        <v>52</v>
      </c>
      <c r="M14" s="13">
        <v>8</v>
      </c>
      <c r="N14" s="8">
        <v>7.5</v>
      </c>
      <c r="O14" s="13">
        <v>17</v>
      </c>
      <c r="P14" s="8">
        <v>15.75</v>
      </c>
      <c r="Q14" s="22">
        <f>SUM(O14,M14,K14,I14,G14,E14,C14)</f>
        <v>2114</v>
      </c>
      <c r="R14" s="20">
        <f>SUM(P14,N14,L14,J14,H14,F14,D14)</f>
        <v>2072.883</v>
      </c>
    </row>
    <row r="15" spans="1:19" ht="21.75" customHeight="1">
      <c r="A15" s="33">
        <v>10</v>
      </c>
      <c r="B15" s="32" t="s">
        <v>12</v>
      </c>
      <c r="C15" s="13"/>
      <c r="D15" s="8"/>
      <c r="E15" s="7"/>
      <c r="F15" s="8"/>
      <c r="G15" s="31">
        <v>44</v>
      </c>
      <c r="H15" s="8">
        <v>43.5</v>
      </c>
      <c r="I15" s="7">
        <v>1</v>
      </c>
      <c r="J15" s="10">
        <v>1</v>
      </c>
      <c r="K15" s="7">
        <v>228</v>
      </c>
      <c r="L15" s="8">
        <v>226.13</v>
      </c>
      <c r="M15" s="13">
        <v>62</v>
      </c>
      <c r="N15" s="8">
        <v>62</v>
      </c>
      <c r="O15" s="13">
        <v>1</v>
      </c>
      <c r="P15" s="8">
        <v>1</v>
      </c>
      <c r="Q15" s="22">
        <f>SUM(O15,M15,K15,I15,G15)</f>
        <v>336</v>
      </c>
      <c r="R15" s="20">
        <f>SUM(P15,N15,L15,J15,H15)</f>
        <v>333.63</v>
      </c>
      <c r="S15" s="6"/>
    </row>
    <row r="16" spans="1:18" ht="21.75" customHeight="1">
      <c r="A16" s="33">
        <v>11</v>
      </c>
      <c r="B16" s="32" t="s">
        <v>18</v>
      </c>
      <c r="C16" s="13"/>
      <c r="D16" s="8"/>
      <c r="E16" s="7"/>
      <c r="F16" s="8"/>
      <c r="G16" s="31">
        <v>17</v>
      </c>
      <c r="H16" s="8">
        <v>16.5</v>
      </c>
      <c r="I16" s="7"/>
      <c r="J16" s="10"/>
      <c r="K16" s="7"/>
      <c r="L16" s="8"/>
      <c r="M16" s="13"/>
      <c r="N16" s="8"/>
      <c r="O16" s="8"/>
      <c r="P16" s="8"/>
      <c r="Q16" s="23">
        <f>SUM(G16)</f>
        <v>17</v>
      </c>
      <c r="R16" s="20">
        <f>SUM(H16)</f>
        <v>16.5</v>
      </c>
    </row>
    <row r="17" spans="1:18" ht="21.75" customHeight="1">
      <c r="A17" s="33">
        <v>12</v>
      </c>
      <c r="B17" s="32" t="s">
        <v>37</v>
      </c>
      <c r="C17" s="13"/>
      <c r="D17" s="8"/>
      <c r="E17" s="7"/>
      <c r="F17" s="8"/>
      <c r="G17" s="31"/>
      <c r="H17" s="8"/>
      <c r="I17" s="7"/>
      <c r="J17" s="10"/>
      <c r="K17" s="7">
        <v>16</v>
      </c>
      <c r="L17" s="8">
        <v>16</v>
      </c>
      <c r="M17" s="13"/>
      <c r="N17" s="8"/>
      <c r="O17" s="8"/>
      <c r="P17" s="8"/>
      <c r="Q17" s="19">
        <f>SUM(K17)</f>
        <v>16</v>
      </c>
      <c r="R17" s="20">
        <f>SUM(L17)</f>
        <v>16</v>
      </c>
    </row>
    <row r="18" spans="1:18" ht="21.75" customHeight="1">
      <c r="A18" s="33">
        <v>13</v>
      </c>
      <c r="B18" s="32" t="s">
        <v>23</v>
      </c>
      <c r="C18" s="13"/>
      <c r="D18" s="8"/>
      <c r="E18" s="7"/>
      <c r="F18" s="8"/>
      <c r="G18" s="31">
        <v>16</v>
      </c>
      <c r="H18" s="8">
        <v>10</v>
      </c>
      <c r="I18" s="7"/>
      <c r="J18" s="10"/>
      <c r="K18" s="7"/>
      <c r="L18" s="8"/>
      <c r="M18" s="13"/>
      <c r="N18" s="8"/>
      <c r="O18" s="8"/>
      <c r="P18" s="8"/>
      <c r="Q18" s="22">
        <f>SUM(G18)</f>
        <v>16</v>
      </c>
      <c r="R18" s="20">
        <f>SUM(H18)</f>
        <v>10</v>
      </c>
    </row>
    <row r="19" spans="1:18" ht="21.75" customHeight="1">
      <c r="A19" s="33">
        <v>14</v>
      </c>
      <c r="B19" s="32" t="s">
        <v>19</v>
      </c>
      <c r="C19" s="13"/>
      <c r="D19" s="8"/>
      <c r="E19" s="7"/>
      <c r="F19" s="8"/>
      <c r="G19" s="31">
        <v>12</v>
      </c>
      <c r="H19" s="8">
        <v>10.7</v>
      </c>
      <c r="I19" s="7"/>
      <c r="J19" s="10"/>
      <c r="K19" s="7"/>
      <c r="L19" s="8"/>
      <c r="M19" s="13"/>
      <c r="N19" s="8"/>
      <c r="O19" s="12"/>
      <c r="P19" s="8"/>
      <c r="Q19" s="22">
        <f>SUM(G19)</f>
        <v>12</v>
      </c>
      <c r="R19" s="20">
        <f>SUM(H19)</f>
        <v>10.7</v>
      </c>
    </row>
    <row r="20" spans="1:18" ht="21.75" customHeight="1">
      <c r="A20" s="33">
        <v>15</v>
      </c>
      <c r="B20" s="32" t="s">
        <v>13</v>
      </c>
      <c r="C20" s="13"/>
      <c r="D20" s="8"/>
      <c r="E20" s="7">
        <v>29</v>
      </c>
      <c r="F20" s="8">
        <v>28.75</v>
      </c>
      <c r="G20" s="31"/>
      <c r="H20" s="8"/>
      <c r="I20" s="7"/>
      <c r="J20" s="10"/>
      <c r="K20" s="7"/>
      <c r="L20" s="8"/>
      <c r="M20" s="13">
        <v>37</v>
      </c>
      <c r="N20" s="8">
        <v>37</v>
      </c>
      <c r="O20" s="12"/>
      <c r="P20" s="8"/>
      <c r="Q20" s="22">
        <f>SUM(E20,M20)</f>
        <v>66</v>
      </c>
      <c r="R20" s="20">
        <f>SUM(F20,N20)</f>
        <v>65.75</v>
      </c>
    </row>
    <row r="21" spans="1:18" ht="21.75" customHeight="1">
      <c r="A21" s="33">
        <v>16</v>
      </c>
      <c r="B21" s="32" t="s">
        <v>4</v>
      </c>
      <c r="C21" s="13">
        <v>13</v>
      </c>
      <c r="D21" s="8">
        <v>13</v>
      </c>
      <c r="E21" s="7">
        <v>2</v>
      </c>
      <c r="F21" s="8">
        <v>2</v>
      </c>
      <c r="G21" s="31">
        <v>16</v>
      </c>
      <c r="H21" s="8">
        <v>16</v>
      </c>
      <c r="I21" s="7">
        <v>6</v>
      </c>
      <c r="J21" s="10">
        <v>6</v>
      </c>
      <c r="K21" s="7">
        <v>10</v>
      </c>
      <c r="L21" s="8">
        <v>8.85</v>
      </c>
      <c r="M21" s="13"/>
      <c r="N21" s="8"/>
      <c r="O21" s="12"/>
      <c r="P21" s="8"/>
      <c r="Q21" s="22">
        <f>SUM(C21,E21,G21,I21,K21)</f>
        <v>47</v>
      </c>
      <c r="R21" s="20">
        <f>SUM(D21,F21,H21,J21,L21)</f>
        <v>45.85</v>
      </c>
    </row>
    <row r="22" spans="1:18" ht="21.75" customHeight="1">
      <c r="A22" s="33">
        <v>17</v>
      </c>
      <c r="B22" s="32" t="s">
        <v>43</v>
      </c>
      <c r="C22" s="13">
        <v>79</v>
      </c>
      <c r="D22" s="8">
        <v>79</v>
      </c>
      <c r="E22" s="7"/>
      <c r="F22" s="8"/>
      <c r="G22" s="31">
        <v>50</v>
      </c>
      <c r="H22" s="8">
        <v>47.4</v>
      </c>
      <c r="I22" s="7">
        <v>112</v>
      </c>
      <c r="J22" s="10">
        <v>111.75</v>
      </c>
      <c r="K22" s="7">
        <v>42</v>
      </c>
      <c r="L22" s="8">
        <v>39</v>
      </c>
      <c r="M22" s="13"/>
      <c r="N22" s="8"/>
      <c r="O22" s="12"/>
      <c r="P22" s="8"/>
      <c r="Q22" s="22">
        <f>SUM(C22,G22,I22,K22)</f>
        <v>283</v>
      </c>
      <c r="R22" s="20">
        <f>SUM(D22,H22,J22,L22)</f>
        <v>277.15</v>
      </c>
    </row>
    <row r="23" spans="1:18" ht="21.75" customHeight="1">
      <c r="A23" s="33">
        <v>18</v>
      </c>
      <c r="B23" s="32" t="s">
        <v>21</v>
      </c>
      <c r="C23" s="13"/>
      <c r="D23" s="8"/>
      <c r="E23" s="7"/>
      <c r="F23" s="8"/>
      <c r="G23" s="31">
        <v>6</v>
      </c>
      <c r="H23" s="8">
        <v>5.5</v>
      </c>
      <c r="I23" s="7"/>
      <c r="J23" s="10"/>
      <c r="K23" s="7"/>
      <c r="L23" s="8"/>
      <c r="M23" s="13"/>
      <c r="N23" s="8"/>
      <c r="O23" s="12"/>
      <c r="P23" s="8"/>
      <c r="Q23" s="22">
        <f>SUM(G23)</f>
        <v>6</v>
      </c>
      <c r="R23" s="20">
        <f>SUM(H23)</f>
        <v>5.5</v>
      </c>
    </row>
    <row r="24" spans="1:18" ht="21.75" customHeight="1">
      <c r="A24" s="33">
        <v>19</v>
      </c>
      <c r="B24" s="32" t="s">
        <v>22</v>
      </c>
      <c r="C24" s="13"/>
      <c r="D24" s="8"/>
      <c r="E24" s="7"/>
      <c r="F24" s="8"/>
      <c r="G24" s="31">
        <v>3</v>
      </c>
      <c r="H24" s="8">
        <v>3</v>
      </c>
      <c r="I24" s="7"/>
      <c r="J24" s="10"/>
      <c r="K24" s="7"/>
      <c r="L24" s="8"/>
      <c r="M24" s="13"/>
      <c r="N24" s="8"/>
      <c r="O24" s="12"/>
      <c r="P24" s="8"/>
      <c r="Q24" s="23">
        <f>SUM(G24)</f>
        <v>3</v>
      </c>
      <c r="R24" s="20">
        <f>SUM(H24)</f>
        <v>3</v>
      </c>
    </row>
    <row r="25" spans="1:18" ht="21.75" customHeight="1">
      <c r="A25" s="33">
        <v>20</v>
      </c>
      <c r="B25" s="32" t="s">
        <v>8</v>
      </c>
      <c r="C25" s="7">
        <v>155</v>
      </c>
      <c r="D25" s="8">
        <v>152.25</v>
      </c>
      <c r="E25" s="7">
        <v>2</v>
      </c>
      <c r="F25" s="8">
        <v>0.6</v>
      </c>
      <c r="G25" s="31"/>
      <c r="H25" s="8"/>
      <c r="I25" s="7">
        <v>96</v>
      </c>
      <c r="J25" s="10">
        <v>90.7</v>
      </c>
      <c r="K25" s="7">
        <v>29</v>
      </c>
      <c r="L25" s="8">
        <v>28</v>
      </c>
      <c r="M25" s="13"/>
      <c r="N25" s="8"/>
      <c r="O25" s="12"/>
      <c r="P25" s="8"/>
      <c r="Q25" s="22">
        <f>SUM(C25,E25,I25,K25)</f>
        <v>282</v>
      </c>
      <c r="R25" s="20">
        <f>SUM(D25,F25,J25,L25)</f>
        <v>271.55</v>
      </c>
    </row>
    <row r="26" spans="1:18" ht="21.75" customHeight="1">
      <c r="A26" s="33">
        <v>21</v>
      </c>
      <c r="B26" s="32" t="s">
        <v>45</v>
      </c>
      <c r="C26" s="7"/>
      <c r="D26" s="8"/>
      <c r="E26" s="7"/>
      <c r="F26" s="8"/>
      <c r="G26" s="31">
        <v>57</v>
      </c>
      <c r="H26" s="8">
        <v>57</v>
      </c>
      <c r="I26" s="7"/>
      <c r="J26" s="10"/>
      <c r="K26" s="7"/>
      <c r="L26" s="8"/>
      <c r="M26" s="13"/>
      <c r="N26" s="8"/>
      <c r="O26" s="12"/>
      <c r="P26" s="8"/>
      <c r="Q26" s="22">
        <f>SUM(G26)</f>
        <v>57</v>
      </c>
      <c r="R26" s="20">
        <f>SUM(H26)</f>
        <v>57</v>
      </c>
    </row>
    <row r="27" spans="1:18" ht="21.75" customHeight="1">
      <c r="A27" s="33">
        <v>22</v>
      </c>
      <c r="B27" s="32" t="s">
        <v>9</v>
      </c>
      <c r="C27" s="7"/>
      <c r="D27" s="8"/>
      <c r="E27" s="7"/>
      <c r="F27" s="8"/>
      <c r="G27" s="31"/>
      <c r="H27" s="8"/>
      <c r="I27" s="7">
        <v>172</v>
      </c>
      <c r="J27" s="10">
        <v>164.825</v>
      </c>
      <c r="K27" s="7">
        <v>43</v>
      </c>
      <c r="L27" s="8">
        <v>43</v>
      </c>
      <c r="M27" s="13"/>
      <c r="N27" s="8"/>
      <c r="O27" s="12"/>
      <c r="P27" s="8"/>
      <c r="Q27" s="22">
        <f>SUM(I27,K27)</f>
        <v>215</v>
      </c>
      <c r="R27" s="20">
        <f>SUM(J27,L27)</f>
        <v>207.825</v>
      </c>
    </row>
    <row r="28" spans="1:18" ht="21.75" customHeight="1">
      <c r="A28" s="33">
        <v>23</v>
      </c>
      <c r="B28" s="32" t="s">
        <v>10</v>
      </c>
      <c r="C28" s="7">
        <v>399</v>
      </c>
      <c r="D28" s="8">
        <v>398</v>
      </c>
      <c r="E28" s="7">
        <v>6</v>
      </c>
      <c r="F28" s="8">
        <v>6</v>
      </c>
      <c r="G28" s="31"/>
      <c r="H28" s="8"/>
      <c r="I28" s="7">
        <v>231</v>
      </c>
      <c r="J28" s="10">
        <v>228.9</v>
      </c>
      <c r="K28" s="7">
        <v>9</v>
      </c>
      <c r="L28" s="8">
        <v>9</v>
      </c>
      <c r="M28" s="13"/>
      <c r="N28" s="8"/>
      <c r="O28" s="12">
        <v>6</v>
      </c>
      <c r="P28" s="8">
        <v>6</v>
      </c>
      <c r="Q28" s="22">
        <f>SUM(C28,E28,I28,K28)</f>
        <v>645</v>
      </c>
      <c r="R28" s="20">
        <f>SUM(P28,L28,J28,F28,D28)</f>
        <v>647.9</v>
      </c>
    </row>
    <row r="29" spans="1:18" ht="21.75" customHeight="1">
      <c r="A29" s="33">
        <v>24</v>
      </c>
      <c r="B29" s="32" t="s">
        <v>11</v>
      </c>
      <c r="C29" s="7">
        <v>159</v>
      </c>
      <c r="D29" s="8">
        <v>156.9</v>
      </c>
      <c r="E29" s="7">
        <v>8</v>
      </c>
      <c r="F29" s="8">
        <v>7.4</v>
      </c>
      <c r="G29" s="31"/>
      <c r="H29" s="8"/>
      <c r="I29" s="7"/>
      <c r="J29" s="10"/>
      <c r="K29" s="7">
        <v>21</v>
      </c>
      <c r="L29" s="8">
        <v>20.5</v>
      </c>
      <c r="M29" s="13"/>
      <c r="N29" s="8"/>
      <c r="O29" s="12"/>
      <c r="P29" s="8"/>
      <c r="Q29" s="22">
        <f>SUM(C29,E29,K29)</f>
        <v>188</v>
      </c>
      <c r="R29" s="20">
        <f>SUM(L29,F29,D29)</f>
        <v>184.8</v>
      </c>
    </row>
    <row r="30" spans="1:18" ht="21.75" customHeight="1">
      <c r="A30" s="33">
        <v>25</v>
      </c>
      <c r="B30" s="32" t="s">
        <v>5</v>
      </c>
      <c r="C30" s="7"/>
      <c r="D30" s="8"/>
      <c r="E30" s="7">
        <v>18</v>
      </c>
      <c r="F30" s="8">
        <v>14.8</v>
      </c>
      <c r="G30" s="31">
        <v>113</v>
      </c>
      <c r="H30" s="8">
        <v>110.15</v>
      </c>
      <c r="I30" s="7">
        <v>135</v>
      </c>
      <c r="J30" s="10">
        <v>132.333</v>
      </c>
      <c r="K30" s="7">
        <v>43</v>
      </c>
      <c r="L30" s="8">
        <v>41.5</v>
      </c>
      <c r="M30" s="13">
        <v>22</v>
      </c>
      <c r="N30" s="8">
        <v>21</v>
      </c>
      <c r="O30" s="12">
        <v>28</v>
      </c>
      <c r="P30" s="8">
        <v>26.75</v>
      </c>
      <c r="Q30" s="22">
        <f>SUM(E30,G30,I30,K30,M30,O30)</f>
        <v>359</v>
      </c>
      <c r="R30" s="20">
        <f>SUM(P30,N30,L30,J30,H30,F30)</f>
        <v>346.533</v>
      </c>
    </row>
    <row r="31" spans="1:18" ht="21.75" customHeight="1">
      <c r="A31" s="33">
        <v>26</v>
      </c>
      <c r="B31" s="32" t="s">
        <v>14</v>
      </c>
      <c r="C31" s="7"/>
      <c r="D31" s="8"/>
      <c r="E31" s="7">
        <v>7</v>
      </c>
      <c r="F31" s="8">
        <v>7</v>
      </c>
      <c r="G31" s="31">
        <v>30</v>
      </c>
      <c r="H31" s="8">
        <v>30</v>
      </c>
      <c r="I31" s="7"/>
      <c r="J31" s="10"/>
      <c r="K31" s="7"/>
      <c r="L31" s="8"/>
      <c r="M31" s="13">
        <v>12</v>
      </c>
      <c r="N31" s="8">
        <v>11.5</v>
      </c>
      <c r="O31" s="12"/>
      <c r="P31" s="8"/>
      <c r="Q31" s="22">
        <f>SUM(E31,G31,M31)</f>
        <v>49</v>
      </c>
      <c r="R31" s="20">
        <f>SUM(N31,H31,F31)</f>
        <v>48.5</v>
      </c>
    </row>
    <row r="32" spans="1:18" ht="21.75" customHeight="1">
      <c r="A32" s="33">
        <v>27</v>
      </c>
      <c r="B32" s="32" t="s">
        <v>24</v>
      </c>
      <c r="C32" s="47">
        <v>164</v>
      </c>
      <c r="D32" s="49">
        <v>162.75</v>
      </c>
      <c r="E32" s="7">
        <v>6</v>
      </c>
      <c r="F32" s="8">
        <v>6</v>
      </c>
      <c r="G32" s="31">
        <v>26</v>
      </c>
      <c r="H32" s="8">
        <v>23.75</v>
      </c>
      <c r="I32" s="7"/>
      <c r="J32" s="10"/>
      <c r="K32" s="7"/>
      <c r="L32" s="8"/>
      <c r="M32" s="13"/>
      <c r="N32" s="8"/>
      <c r="O32" s="12"/>
      <c r="P32" s="8"/>
      <c r="Q32" s="22">
        <f>SUM(C32,E32,G32)</f>
        <v>196</v>
      </c>
      <c r="R32" s="20">
        <f>SUM(H32,F32)</f>
        <v>29.75</v>
      </c>
    </row>
    <row r="33" spans="1:18" ht="21.75" customHeight="1">
      <c r="A33" s="33">
        <v>28</v>
      </c>
      <c r="B33" s="32" t="s">
        <v>25</v>
      </c>
      <c r="C33" s="48"/>
      <c r="D33" s="50"/>
      <c r="E33" s="7">
        <v>5</v>
      </c>
      <c r="F33" s="8">
        <v>5</v>
      </c>
      <c r="G33" s="31">
        <v>19</v>
      </c>
      <c r="H33" s="8">
        <v>18.5</v>
      </c>
      <c r="I33" s="7"/>
      <c r="J33" s="10"/>
      <c r="K33" s="7"/>
      <c r="L33" s="8"/>
      <c r="M33" s="13"/>
      <c r="N33" s="8"/>
      <c r="O33" s="12"/>
      <c r="P33" s="8"/>
      <c r="Q33" s="22">
        <f>SUM(E33,G33)</f>
        <v>24</v>
      </c>
      <c r="R33" s="20">
        <f>SUM(H33,F33)</f>
        <v>23.5</v>
      </c>
    </row>
    <row r="34" spans="1:18" ht="21.75" customHeight="1">
      <c r="A34" s="33">
        <v>29</v>
      </c>
      <c r="B34" s="32" t="s">
        <v>26</v>
      </c>
      <c r="C34" s="7"/>
      <c r="D34" s="8"/>
      <c r="E34" s="7">
        <v>1</v>
      </c>
      <c r="F34" s="8">
        <v>1</v>
      </c>
      <c r="G34" s="31">
        <v>2</v>
      </c>
      <c r="H34" s="8">
        <v>2</v>
      </c>
      <c r="I34" s="7"/>
      <c r="J34" s="10"/>
      <c r="K34" s="7"/>
      <c r="L34" s="8"/>
      <c r="M34" s="13"/>
      <c r="N34" s="8"/>
      <c r="O34" s="12"/>
      <c r="P34" s="8"/>
      <c r="Q34" s="22">
        <f>SUM(E34,G34)</f>
        <v>3</v>
      </c>
      <c r="R34" s="20">
        <v>3</v>
      </c>
    </row>
    <row r="35" spans="1:18" ht="21.75" customHeight="1">
      <c r="A35" s="33">
        <v>30</v>
      </c>
      <c r="B35" s="32" t="s">
        <v>44</v>
      </c>
      <c r="C35" s="7"/>
      <c r="D35" s="8"/>
      <c r="E35" s="7"/>
      <c r="F35" s="8"/>
      <c r="G35" s="31">
        <v>3</v>
      </c>
      <c r="H35" s="8">
        <v>3</v>
      </c>
      <c r="I35" s="7"/>
      <c r="J35" s="10"/>
      <c r="K35" s="7"/>
      <c r="L35" s="8"/>
      <c r="M35" s="13"/>
      <c r="N35" s="8"/>
      <c r="O35" s="12"/>
      <c r="P35" s="8"/>
      <c r="Q35" s="22">
        <f>SUM(G35)</f>
        <v>3</v>
      </c>
      <c r="R35" s="20">
        <f>SUM(H35)</f>
        <v>3</v>
      </c>
    </row>
    <row r="36" spans="1:18" ht="21.75" customHeight="1">
      <c r="A36" s="33">
        <v>31</v>
      </c>
      <c r="B36" s="32" t="s">
        <v>15</v>
      </c>
      <c r="C36" s="7"/>
      <c r="D36" s="8"/>
      <c r="E36" s="7">
        <v>1</v>
      </c>
      <c r="F36" s="8">
        <v>1</v>
      </c>
      <c r="G36" s="31"/>
      <c r="H36" s="8"/>
      <c r="I36" s="7"/>
      <c r="J36" s="10"/>
      <c r="K36" s="7"/>
      <c r="L36" s="8"/>
      <c r="M36" s="13"/>
      <c r="N36" s="8"/>
      <c r="O36" s="12"/>
      <c r="P36" s="8"/>
      <c r="Q36" s="19">
        <f>SUM(E36)</f>
        <v>1</v>
      </c>
      <c r="R36" s="20">
        <f>SUM(F36)</f>
        <v>1</v>
      </c>
    </row>
    <row r="37" spans="1:18" ht="21.75" customHeight="1">
      <c r="A37" s="33">
        <v>32</v>
      </c>
      <c r="B37" s="33" t="s">
        <v>16</v>
      </c>
      <c r="C37" s="7"/>
      <c r="D37" s="8"/>
      <c r="E37" s="7">
        <v>1</v>
      </c>
      <c r="F37" s="8">
        <v>0.5</v>
      </c>
      <c r="G37" s="31"/>
      <c r="H37" s="8"/>
      <c r="I37" s="7"/>
      <c r="J37" s="10"/>
      <c r="K37" s="7"/>
      <c r="L37" s="8"/>
      <c r="M37" s="13"/>
      <c r="N37" s="8"/>
      <c r="O37" s="12"/>
      <c r="P37" s="8"/>
      <c r="Q37" s="22">
        <f>SUM(E37)</f>
        <v>1</v>
      </c>
      <c r="R37" s="20">
        <f>SUM(F37)</f>
        <v>0.5</v>
      </c>
    </row>
    <row r="38" spans="1:18" ht="21.75" customHeight="1">
      <c r="A38" s="33">
        <v>33</v>
      </c>
      <c r="B38" s="33" t="s">
        <v>46</v>
      </c>
      <c r="C38" s="7"/>
      <c r="D38" s="8"/>
      <c r="E38" s="7"/>
      <c r="F38" s="8"/>
      <c r="G38" s="31"/>
      <c r="H38" s="8"/>
      <c r="I38" s="7"/>
      <c r="J38" s="10"/>
      <c r="K38" s="7"/>
      <c r="L38" s="8"/>
      <c r="M38" s="13"/>
      <c r="N38" s="8"/>
      <c r="O38" s="12">
        <v>2</v>
      </c>
      <c r="P38" s="8">
        <v>2</v>
      </c>
      <c r="Q38" s="22">
        <f>SUM(O38)</f>
        <v>2</v>
      </c>
      <c r="R38" s="21">
        <f>SUM(P38)</f>
        <v>2</v>
      </c>
    </row>
    <row r="39" spans="1:23" ht="21.75" customHeight="1">
      <c r="A39" s="33">
        <v>34</v>
      </c>
      <c r="B39" s="33" t="s">
        <v>17</v>
      </c>
      <c r="C39" s="7"/>
      <c r="D39" s="8"/>
      <c r="E39" s="7">
        <v>1</v>
      </c>
      <c r="F39" s="8">
        <v>1</v>
      </c>
      <c r="G39" s="31"/>
      <c r="H39" s="8"/>
      <c r="I39" s="7"/>
      <c r="J39" s="10"/>
      <c r="K39" s="7">
        <v>4</v>
      </c>
      <c r="L39" s="8">
        <v>4</v>
      </c>
      <c r="M39" s="13"/>
      <c r="N39" s="8"/>
      <c r="O39" s="12"/>
      <c r="P39" s="8"/>
      <c r="Q39" s="22">
        <f>SUM(K39,E39)</f>
        <v>5</v>
      </c>
      <c r="R39" s="20">
        <f>SUM(L39,F39)</f>
        <v>5</v>
      </c>
      <c r="W39" s="6"/>
    </row>
    <row r="40" spans="1:18" ht="17.25" customHeight="1">
      <c r="A40" s="33">
        <v>35</v>
      </c>
      <c r="B40" s="33" t="s">
        <v>20</v>
      </c>
      <c r="C40" s="25"/>
      <c r="D40" s="25"/>
      <c r="E40" s="7">
        <v>5</v>
      </c>
      <c r="F40" s="8">
        <v>5</v>
      </c>
      <c r="G40" s="31"/>
      <c r="H40" s="8"/>
      <c r="I40" s="7"/>
      <c r="J40" s="10"/>
      <c r="K40" s="26"/>
      <c r="L40" s="27"/>
      <c r="M40" s="17"/>
      <c r="N40" s="18"/>
      <c r="O40" s="17">
        <v>1</v>
      </c>
      <c r="P40" s="18">
        <v>1</v>
      </c>
      <c r="Q40" s="22">
        <v>6</v>
      </c>
      <c r="R40" s="20">
        <f>SUM(P40,F40)</f>
        <v>6</v>
      </c>
    </row>
    <row r="41" spans="1:18" ht="18.75" customHeight="1">
      <c r="A41" s="45" t="s">
        <v>2</v>
      </c>
      <c r="B41" s="45"/>
      <c r="C41" s="19">
        <f aca="true" t="shared" si="0" ref="C41:P41">SUM(C6:C40)</f>
        <v>2739</v>
      </c>
      <c r="D41" s="28">
        <f t="shared" si="0"/>
        <v>2663.4</v>
      </c>
      <c r="E41" s="22">
        <f t="shared" si="0"/>
        <v>244</v>
      </c>
      <c r="F41" s="28">
        <f t="shared" si="0"/>
        <v>220.85000000000002</v>
      </c>
      <c r="G41" s="23">
        <f t="shared" si="0"/>
        <v>1382</v>
      </c>
      <c r="H41" s="29">
        <f t="shared" si="0"/>
        <v>1288.1400000000003</v>
      </c>
      <c r="I41" s="22">
        <f t="shared" si="0"/>
        <v>1929</v>
      </c>
      <c r="J41" s="29">
        <f t="shared" si="0"/>
        <v>1768.9040000000002</v>
      </c>
      <c r="K41" s="19">
        <f t="shared" si="0"/>
        <v>617</v>
      </c>
      <c r="L41" s="28">
        <f t="shared" si="0"/>
        <v>587.64</v>
      </c>
      <c r="M41" s="22">
        <f t="shared" si="0"/>
        <v>180</v>
      </c>
      <c r="N41" s="29">
        <f t="shared" si="0"/>
        <v>172.125</v>
      </c>
      <c r="O41" s="22">
        <f t="shared" si="0"/>
        <v>79</v>
      </c>
      <c r="P41" s="28">
        <f t="shared" si="0"/>
        <v>73.82</v>
      </c>
      <c r="Q41" s="34">
        <f>SUM(Q6:Q40)</f>
        <v>7162</v>
      </c>
      <c r="R41" s="35">
        <f>SUM(R6:R40)</f>
        <v>6610.129</v>
      </c>
    </row>
    <row r="42" spans="1:18" ht="16.5" customHeight="1">
      <c r="A42" s="1"/>
      <c r="B42" s="1"/>
      <c r="C42" s="2"/>
      <c r="D42" s="3"/>
      <c r="E42" s="2"/>
      <c r="F42" s="3"/>
      <c r="G42" s="15"/>
      <c r="H42" s="15"/>
      <c r="I42" s="15"/>
      <c r="J42" s="15"/>
      <c r="K42" s="2"/>
      <c r="L42" s="3"/>
      <c r="M42" s="2"/>
      <c r="N42" s="3"/>
      <c r="O42" s="3"/>
      <c r="P42" s="3"/>
      <c r="Q42" s="3"/>
      <c r="R42" s="3"/>
    </row>
    <row r="43" spans="1:18" ht="16.5" customHeight="1">
      <c r="A43" s="1"/>
      <c r="B43" s="1"/>
      <c r="C43" s="2"/>
      <c r="D43" s="3"/>
      <c r="E43" s="2"/>
      <c r="F43" s="3"/>
      <c r="K43" s="2"/>
      <c r="L43" s="3"/>
      <c r="M43" t="s">
        <v>42</v>
      </c>
      <c r="Q43" s="3"/>
      <c r="R43" s="3"/>
    </row>
    <row r="44" spans="1:24" ht="21.75" customHeight="1">
      <c r="A44" s="14"/>
      <c r="B44" s="14"/>
      <c r="C44" s="14"/>
      <c r="D44" s="30"/>
      <c r="E44" s="14"/>
      <c r="F44" s="14"/>
      <c r="K44" s="14"/>
      <c r="L44" s="14"/>
      <c r="M44" s="14"/>
      <c r="N44" s="14"/>
      <c r="O44" s="14"/>
      <c r="P44" s="14"/>
      <c r="Q44" s="14"/>
      <c r="R44" s="14"/>
      <c r="T44" s="11"/>
      <c r="U44" s="11"/>
      <c r="V44" s="11"/>
      <c r="W44" s="11"/>
      <c r="X44" s="11"/>
    </row>
    <row r="45" spans="19:20" ht="12.75" customHeight="1">
      <c r="S45" s="2"/>
      <c r="T45" s="3"/>
    </row>
    <row r="46" spans="15:16" ht="21.75" customHeight="1">
      <c r="O46" s="2"/>
      <c r="P46" s="3"/>
    </row>
    <row r="47" spans="9:20" ht="24.75" customHeight="1">
      <c r="I47" s="4"/>
      <c r="S47" s="14"/>
      <c r="T47" s="14"/>
    </row>
  </sheetData>
  <sheetProtection/>
  <mergeCells count="30">
    <mergeCell ref="E4:E5"/>
    <mergeCell ref="I4:I5"/>
    <mergeCell ref="Q4:Q5"/>
    <mergeCell ref="R4:R5"/>
    <mergeCell ref="M4:M5"/>
    <mergeCell ref="N4:N5"/>
    <mergeCell ref="O4:O5"/>
    <mergeCell ref="P4:P5"/>
    <mergeCell ref="J4:J5"/>
    <mergeCell ref="K4:K5"/>
    <mergeCell ref="A41:B41"/>
    <mergeCell ref="B3:B5"/>
    <mergeCell ref="C3:D3"/>
    <mergeCell ref="E3:F3"/>
    <mergeCell ref="K3:L3"/>
    <mergeCell ref="F4:F5"/>
    <mergeCell ref="C32:C33"/>
    <mergeCell ref="D32:D33"/>
    <mergeCell ref="C4:C5"/>
    <mergeCell ref="D4:D5"/>
    <mergeCell ref="M3:N3"/>
    <mergeCell ref="O3:P3"/>
    <mergeCell ref="G4:G5"/>
    <mergeCell ref="G3:H3"/>
    <mergeCell ref="H4:H5"/>
    <mergeCell ref="A1:T1"/>
    <mergeCell ref="Q3:R3"/>
    <mergeCell ref="A3:A5"/>
    <mergeCell ref="I3:J3"/>
    <mergeCell ref="L4:L5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Marcin Janczak</cp:lastModifiedBy>
  <cp:lastPrinted>2011-03-28T06:37:22Z</cp:lastPrinted>
  <dcterms:created xsi:type="dcterms:W3CDTF">2004-08-27T06:46:32Z</dcterms:created>
  <dcterms:modified xsi:type="dcterms:W3CDTF">2017-06-26T11:13:18Z</dcterms:modified>
  <cp:category/>
  <cp:version/>
  <cp:contentType/>
  <cp:contentStatus/>
</cp:coreProperties>
</file>